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<sst xmlns="http://schemas.openxmlformats.org/spreadsheetml/2006/main" count="98" uniqueCount="85">
  <si>
    <t>Авалюкс</t>
  </si>
  <si>
    <t>Где</t>
  </si>
  <si>
    <t>Что</t>
  </si>
  <si>
    <t>штатная магнитола SsangYong с установкой</t>
  </si>
  <si>
    <t>Госпошлина за выдачу свидетельства о регистрации</t>
  </si>
  <si>
    <t>Госпошлина на получение номерных знаков</t>
  </si>
  <si>
    <t>МОТОТРИЭР Бутово</t>
  </si>
  <si>
    <t>Автомаг</t>
  </si>
  <si>
    <t>Аварийный набор DOR-5</t>
  </si>
  <si>
    <t>Госпошлина за ГТО</t>
  </si>
  <si>
    <t>Госпошлина за выдачу талона техосмотра</t>
  </si>
  <si>
    <t>Бутово</t>
  </si>
  <si>
    <t>Компрессор эл.Беркут Качок</t>
  </si>
  <si>
    <t>Русь-трейд</t>
  </si>
  <si>
    <t>Комп.бортовой Престиж u-55-02</t>
  </si>
  <si>
    <t>Установка БК</t>
  </si>
  <si>
    <t>Автоинженеринг</t>
  </si>
  <si>
    <t>Виптон</t>
  </si>
  <si>
    <t>Тонировка LA (без лоб.)</t>
  </si>
  <si>
    <t>Сигнализация Starline B6 dialog, установка</t>
  </si>
  <si>
    <t>Престижавто</t>
  </si>
  <si>
    <t>Парктроник Parkmaster 4dj13, установка</t>
  </si>
  <si>
    <t>Защита картера Шериф, установка</t>
  </si>
  <si>
    <t>Защитная полировка "Жидкий лак"</t>
  </si>
  <si>
    <t>пробег</t>
  </si>
  <si>
    <t>Итого</t>
  </si>
  <si>
    <t>Цена 1 км пробега</t>
  </si>
  <si>
    <t>ТО-5000</t>
  </si>
  <si>
    <t>ТО-30000</t>
  </si>
  <si>
    <t>Цена, руб</t>
  </si>
  <si>
    <t>Мойка</t>
  </si>
  <si>
    <t>кол-во</t>
  </si>
  <si>
    <t>Бензин АИ-92</t>
  </si>
  <si>
    <t>Коврики в салон и багажник</t>
  </si>
  <si>
    <t>Клубный магазин</t>
  </si>
  <si>
    <t>Дефлекторы на все окна</t>
  </si>
  <si>
    <t>Клубные наклейки</t>
  </si>
  <si>
    <t>Сирена неавтономная установка</t>
  </si>
  <si>
    <t>Аврора</t>
  </si>
  <si>
    <t>ТО-15000</t>
  </si>
  <si>
    <t>ТО-45000</t>
  </si>
  <si>
    <t>ТО-60000</t>
  </si>
  <si>
    <t>Ньюпроксима+ФМ Реутов</t>
  </si>
  <si>
    <t>Примечание</t>
  </si>
  <si>
    <t>ДОПЫ</t>
  </si>
  <si>
    <t>ГАИ</t>
  </si>
  <si>
    <t>Техобслуживание</t>
  </si>
  <si>
    <t>ТО-75000</t>
  </si>
  <si>
    <t>"на лапу", у Ивана</t>
  </si>
  <si>
    <t>амортизатор натяжителя и натяжитель</t>
  </si>
  <si>
    <t>ФМ Реутов</t>
  </si>
  <si>
    <t xml:space="preserve">ОСАГО </t>
  </si>
  <si>
    <t>Росгосстрах</t>
  </si>
  <si>
    <t>Ариадна</t>
  </si>
  <si>
    <t>Прочие работы, поломки, запчасти</t>
  </si>
  <si>
    <t>шиномонтаж</t>
  </si>
  <si>
    <t>лето-зима 10</t>
  </si>
  <si>
    <t>зима-лето 11</t>
  </si>
  <si>
    <t>Ньюпроксима</t>
  </si>
  <si>
    <t>свечи зажигания+замена</t>
  </si>
  <si>
    <t>2011 г.,гарантия</t>
  </si>
  <si>
    <t>ремонт крыла перед,зад</t>
  </si>
  <si>
    <t>2010 г., 50% скидка</t>
  </si>
  <si>
    <t>2011 г., 50% скидка</t>
  </si>
  <si>
    <t>ТО+замена всех жидкостей в НП (50% скидка), проставка печати в ФМ</t>
  </si>
  <si>
    <t>Зимние шины Мишлен Латитьюд Иксайс Норд</t>
  </si>
  <si>
    <t>4точки</t>
  </si>
  <si>
    <t>шипы, 235/70/16</t>
  </si>
  <si>
    <t>фонарь задний левый</t>
  </si>
  <si>
    <t>Кармарт</t>
  </si>
  <si>
    <t>7 % скидка</t>
  </si>
  <si>
    <t>авто SsangYong Kyron k23a05 (2,3 4 Акпп)</t>
  </si>
  <si>
    <t>замена датчика абс</t>
  </si>
  <si>
    <t>только диагн., менял сам</t>
  </si>
  <si>
    <t>Кармарт, НП</t>
  </si>
  <si>
    <t>Диски</t>
  </si>
  <si>
    <t>майСЁ</t>
  </si>
  <si>
    <t>покрышка бу,шиномонтаж на новые диски</t>
  </si>
  <si>
    <t>прокол</t>
  </si>
  <si>
    <t>трактор</t>
  </si>
  <si>
    <t>завяз блин</t>
  </si>
  <si>
    <t>Брызговики, все</t>
  </si>
  <si>
    <t>АГА</t>
  </si>
  <si>
    <t>установил сам</t>
  </si>
  <si>
    <t>люфт шаровых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</si>
</sst>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right"/>
    </xf>
    <xf numFmtId="1" fontId="0" fillId="34" borderId="1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center" vertical="center" textRotation="90"/>
    </xf>
    <xf numFmtId="0" fontId="0" fillId="0" borderId="18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textRotation="90"/>
    </xf>
    <xf numFmtId="0" fontId="0" fillId="0" borderId="21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7">
      <selection activeCell="D30" sqref="D30"/>
    </sheetView>
  </sheetViews>
  <sheetFormatPr defaultColWidth="9.140625" defaultRowHeight="12.75"/>
  <cols>
    <col min="2" max="2" width="48.00390625" style="0" bestFit="1" customWidth="1"/>
    <col min="3" max="3" width="19.421875" style="0" bestFit="1" customWidth="1"/>
    <col min="4" max="4" width="25.28125" style="0" bestFit="1" customWidth="1"/>
    <col min="5" max="5" width="9.57421875" style="0" bestFit="1" customWidth="1"/>
  </cols>
  <sheetData>
    <row r="1" spans="1:5" ht="12.75">
      <c r="A1" s="24" t="s">
        <v>2</v>
      </c>
      <c r="B1" s="24"/>
      <c r="C1" s="1" t="s">
        <v>1</v>
      </c>
      <c r="D1" s="2" t="s">
        <v>43</v>
      </c>
      <c r="E1" s="1" t="s">
        <v>29</v>
      </c>
    </row>
    <row r="2" spans="1:5" ht="12.75">
      <c r="A2" s="36" t="s">
        <v>71</v>
      </c>
      <c r="B2" s="37"/>
      <c r="C2" s="3" t="s">
        <v>0</v>
      </c>
      <c r="D2" s="3"/>
      <c r="E2" s="3">
        <v>850000</v>
      </c>
    </row>
    <row r="3" spans="1:5" ht="12.75" customHeight="1">
      <c r="A3" s="31" t="s">
        <v>45</v>
      </c>
      <c r="B3" s="3" t="s">
        <v>4</v>
      </c>
      <c r="C3" s="3" t="s">
        <v>6</v>
      </c>
      <c r="D3" s="3"/>
      <c r="E3" s="3">
        <v>300</v>
      </c>
    </row>
    <row r="4" spans="1:5" ht="12.75">
      <c r="A4" s="32"/>
      <c r="B4" s="3" t="s">
        <v>5</v>
      </c>
      <c r="C4" s="3" t="s">
        <v>6</v>
      </c>
      <c r="D4" s="3"/>
      <c r="E4" s="3">
        <v>1500</v>
      </c>
    </row>
    <row r="5" spans="1:5" ht="12.75">
      <c r="A5" s="32"/>
      <c r="B5" s="3" t="s">
        <v>9</v>
      </c>
      <c r="C5" s="3" t="s">
        <v>11</v>
      </c>
      <c r="D5" s="3"/>
      <c r="E5" s="3">
        <v>690</v>
      </c>
    </row>
    <row r="6" spans="1:5" ht="12.75">
      <c r="A6" s="32"/>
      <c r="B6" s="3" t="s">
        <v>10</v>
      </c>
      <c r="C6" s="3" t="s">
        <v>11</v>
      </c>
      <c r="D6" s="3"/>
      <c r="E6" s="3">
        <v>300</v>
      </c>
    </row>
    <row r="7" spans="1:5" ht="12.75">
      <c r="A7" s="32"/>
      <c r="B7" s="34" t="s">
        <v>51</v>
      </c>
      <c r="C7" s="6" t="s">
        <v>52</v>
      </c>
      <c r="D7" s="3"/>
      <c r="E7" s="3">
        <v>9425</v>
      </c>
    </row>
    <row r="8" spans="1:5" ht="12.75">
      <c r="A8" s="33"/>
      <c r="B8" s="35"/>
      <c r="C8" s="6" t="s">
        <v>53</v>
      </c>
      <c r="D8" s="3"/>
      <c r="E8" s="3">
        <v>4712</v>
      </c>
    </row>
    <row r="9" spans="1:5" ht="12.75" customHeight="1">
      <c r="A9" s="21" t="s">
        <v>44</v>
      </c>
      <c r="B9" s="3" t="s">
        <v>3</v>
      </c>
      <c r="C9" s="3" t="s">
        <v>0</v>
      </c>
      <c r="D9" s="3"/>
      <c r="E9" s="3">
        <v>8000</v>
      </c>
    </row>
    <row r="10" spans="1:5" ht="12.75">
      <c r="A10" s="22"/>
      <c r="B10" s="3" t="s">
        <v>8</v>
      </c>
      <c r="C10" s="3" t="s">
        <v>7</v>
      </c>
      <c r="D10" s="3"/>
      <c r="E10" s="3">
        <v>1750</v>
      </c>
    </row>
    <row r="11" spans="1:5" ht="12.75">
      <c r="A11" s="22"/>
      <c r="B11" s="3" t="s">
        <v>33</v>
      </c>
      <c r="C11" s="3" t="s">
        <v>34</v>
      </c>
      <c r="D11" s="3"/>
      <c r="E11" s="4">
        <f>1750+1250+400</f>
        <v>3400</v>
      </c>
    </row>
    <row r="12" spans="1:5" ht="12.75">
      <c r="A12" s="22"/>
      <c r="B12" s="3" t="s">
        <v>35</v>
      </c>
      <c r="C12" s="3" t="s">
        <v>34</v>
      </c>
      <c r="D12" s="3"/>
      <c r="E12" s="4">
        <v>800</v>
      </c>
    </row>
    <row r="13" spans="1:5" ht="12.75">
      <c r="A13" s="22"/>
      <c r="B13" s="3" t="s">
        <v>36</v>
      </c>
      <c r="C13" s="3" t="s">
        <v>34</v>
      </c>
      <c r="D13" s="3"/>
      <c r="E13" s="3">
        <v>350</v>
      </c>
    </row>
    <row r="14" spans="1:5" ht="12.75">
      <c r="A14" s="22"/>
      <c r="B14" s="3" t="s">
        <v>12</v>
      </c>
      <c r="C14" s="3" t="s">
        <v>13</v>
      </c>
      <c r="D14" s="3"/>
      <c r="E14" s="3">
        <v>1450</v>
      </c>
    </row>
    <row r="15" spans="1:5" ht="12.75">
      <c r="A15" s="22"/>
      <c r="B15" s="3" t="s">
        <v>14</v>
      </c>
      <c r="C15" s="3" t="s">
        <v>13</v>
      </c>
      <c r="D15" s="3"/>
      <c r="E15" s="3">
        <v>2450</v>
      </c>
    </row>
    <row r="16" spans="1:5" ht="12.75">
      <c r="A16" s="22"/>
      <c r="B16" s="3" t="s">
        <v>15</v>
      </c>
      <c r="C16" s="3" t="s">
        <v>16</v>
      </c>
      <c r="D16" s="3"/>
      <c r="E16" s="3">
        <v>1500</v>
      </c>
    </row>
    <row r="17" spans="1:5" ht="12.75">
      <c r="A17" s="22"/>
      <c r="B17" s="3" t="s">
        <v>18</v>
      </c>
      <c r="C17" s="3" t="s">
        <v>17</v>
      </c>
      <c r="D17" s="3"/>
      <c r="E17" s="3">
        <v>3000</v>
      </c>
    </row>
    <row r="18" spans="1:5" ht="12.75">
      <c r="A18" s="22"/>
      <c r="B18" s="3" t="s">
        <v>19</v>
      </c>
      <c r="C18" s="3" t="s">
        <v>20</v>
      </c>
      <c r="D18" s="3"/>
      <c r="E18" s="3">
        <v>12400</v>
      </c>
    </row>
    <row r="19" spans="1:5" ht="12.75">
      <c r="A19" s="22"/>
      <c r="B19" s="3" t="s">
        <v>37</v>
      </c>
      <c r="C19" s="3" t="s">
        <v>20</v>
      </c>
      <c r="D19" s="3"/>
      <c r="E19" s="3">
        <v>300</v>
      </c>
    </row>
    <row r="20" spans="1:5" ht="12.75">
      <c r="A20" s="22"/>
      <c r="B20" s="3" t="s">
        <v>21</v>
      </c>
      <c r="C20" s="3" t="s">
        <v>20</v>
      </c>
      <c r="D20" s="3"/>
      <c r="E20" s="3">
        <v>6300</v>
      </c>
    </row>
    <row r="21" spans="1:5" ht="12.75">
      <c r="A21" s="22"/>
      <c r="B21" s="3" t="s">
        <v>22</v>
      </c>
      <c r="C21" s="3" t="s">
        <v>20</v>
      </c>
      <c r="D21" s="3"/>
      <c r="E21" s="3">
        <v>3750</v>
      </c>
    </row>
    <row r="22" spans="1:5" ht="12.75">
      <c r="A22" s="22"/>
      <c r="B22" s="3" t="s">
        <v>23</v>
      </c>
      <c r="C22" s="3" t="s">
        <v>20</v>
      </c>
      <c r="D22" s="3"/>
      <c r="E22" s="3">
        <v>4050</v>
      </c>
    </row>
    <row r="23" spans="1:5" ht="12.75">
      <c r="A23" s="22"/>
      <c r="B23" s="6" t="s">
        <v>65</v>
      </c>
      <c r="C23" s="6" t="s">
        <v>66</v>
      </c>
      <c r="D23" s="6" t="s">
        <v>67</v>
      </c>
      <c r="E23" s="12">
        <v>29648</v>
      </c>
    </row>
    <row r="24" spans="1:5" ht="12.75">
      <c r="A24" s="22"/>
      <c r="B24" s="6" t="s">
        <v>81</v>
      </c>
      <c r="C24" s="6" t="s">
        <v>82</v>
      </c>
      <c r="D24" s="6" t="s">
        <v>83</v>
      </c>
      <c r="E24" s="12">
        <v>700</v>
      </c>
    </row>
    <row r="25" spans="1:5" ht="12.75">
      <c r="A25" s="23"/>
      <c r="B25" s="6" t="s">
        <v>75</v>
      </c>
      <c r="C25" s="6" t="s">
        <v>76</v>
      </c>
      <c r="D25" s="6"/>
      <c r="E25" s="12">
        <v>11000</v>
      </c>
    </row>
    <row r="26" spans="1:5" ht="12.75">
      <c r="A26" s="29" t="s">
        <v>30</v>
      </c>
      <c r="B26" s="30"/>
      <c r="C26" s="1">
        <v>15</v>
      </c>
      <c r="D26" s="1" t="s">
        <v>31</v>
      </c>
      <c r="E26" s="5">
        <f>C26*400</f>
        <v>6000</v>
      </c>
    </row>
    <row r="27" spans="1:5" ht="12.75" customHeight="1">
      <c r="A27" s="25" t="s">
        <v>46</v>
      </c>
      <c r="B27" s="3" t="s">
        <v>27</v>
      </c>
      <c r="C27" s="6" t="s">
        <v>38</v>
      </c>
      <c r="D27" s="10" t="s">
        <v>48</v>
      </c>
      <c r="E27" s="3">
        <v>3500</v>
      </c>
    </row>
    <row r="28" spans="1:5" ht="38.25" customHeight="1">
      <c r="A28" s="25"/>
      <c r="B28" s="6" t="s">
        <v>39</v>
      </c>
      <c r="C28" s="10" t="s">
        <v>42</v>
      </c>
      <c r="D28" s="10" t="s">
        <v>64</v>
      </c>
      <c r="E28" s="3">
        <f>4410+9567</f>
        <v>13977</v>
      </c>
    </row>
    <row r="29" spans="1:5" ht="12.75">
      <c r="A29" s="25"/>
      <c r="B29" s="6" t="s">
        <v>28</v>
      </c>
      <c r="C29" s="3" t="s">
        <v>50</v>
      </c>
      <c r="D29" s="11" t="s">
        <v>84</v>
      </c>
      <c r="E29" s="3">
        <v>14200</v>
      </c>
    </row>
    <row r="30" spans="1:5" ht="12.75">
      <c r="A30" s="25"/>
      <c r="B30" s="6" t="s">
        <v>40</v>
      </c>
      <c r="C30" s="3"/>
      <c r="D30" s="11"/>
      <c r="E30" s="3"/>
    </row>
    <row r="31" spans="1:5" ht="12.75">
      <c r="A31" s="25"/>
      <c r="B31" s="6" t="s">
        <v>41</v>
      </c>
      <c r="C31" s="3"/>
      <c r="D31" s="11"/>
      <c r="E31" s="3"/>
    </row>
    <row r="32" spans="1:5" ht="12.75">
      <c r="A32" s="25"/>
      <c r="B32" s="6" t="s">
        <v>47</v>
      </c>
      <c r="C32" s="3"/>
      <c r="D32" s="11"/>
      <c r="E32" s="3"/>
    </row>
    <row r="33" spans="1:5" ht="12.75">
      <c r="A33" s="26" t="s">
        <v>54</v>
      </c>
      <c r="B33" s="6" t="s">
        <v>49</v>
      </c>
      <c r="C33" s="6" t="s">
        <v>50</v>
      </c>
      <c r="D33" s="6" t="s">
        <v>60</v>
      </c>
      <c r="E33" s="3">
        <v>0</v>
      </c>
    </row>
    <row r="34" spans="1:5" ht="12.75">
      <c r="A34" s="27"/>
      <c r="B34" s="6" t="s">
        <v>55</v>
      </c>
      <c r="C34" s="3"/>
      <c r="D34" s="6" t="s">
        <v>56</v>
      </c>
      <c r="E34" s="3">
        <v>1580</v>
      </c>
    </row>
    <row r="35" spans="1:5" ht="12.75">
      <c r="A35" s="27"/>
      <c r="B35" s="6" t="s">
        <v>55</v>
      </c>
      <c r="C35" s="3"/>
      <c r="D35" s="6" t="s">
        <v>57</v>
      </c>
      <c r="E35" s="3">
        <v>2300</v>
      </c>
    </row>
    <row r="36" spans="1:5" ht="12.75">
      <c r="A36" s="27"/>
      <c r="B36" s="6" t="s">
        <v>59</v>
      </c>
      <c r="C36" s="6" t="s">
        <v>58</v>
      </c>
      <c r="D36" s="6" t="s">
        <v>62</v>
      </c>
      <c r="E36" s="3">
        <v>772</v>
      </c>
    </row>
    <row r="37" spans="1:5" ht="12.75">
      <c r="A37" s="27"/>
      <c r="B37" s="6" t="s">
        <v>61</v>
      </c>
      <c r="C37" s="6" t="s">
        <v>58</v>
      </c>
      <c r="D37" s="6" t="s">
        <v>63</v>
      </c>
      <c r="E37" s="3">
        <v>5786</v>
      </c>
    </row>
    <row r="38" spans="1:5" ht="12.75">
      <c r="A38" s="27"/>
      <c r="B38" s="6" t="s">
        <v>68</v>
      </c>
      <c r="C38" s="6" t="s">
        <v>69</v>
      </c>
      <c r="D38" s="6" t="s">
        <v>70</v>
      </c>
      <c r="E38" s="12">
        <f>2220*0.93</f>
        <v>2064.6</v>
      </c>
    </row>
    <row r="39" spans="1:5" ht="12.75">
      <c r="A39" s="27"/>
      <c r="B39" s="6" t="s">
        <v>72</v>
      </c>
      <c r="C39" s="6" t="s">
        <v>74</v>
      </c>
      <c r="D39" s="3" t="s">
        <v>73</v>
      </c>
      <c r="E39" s="3">
        <f>1460+560</f>
        <v>2020</v>
      </c>
    </row>
    <row r="40" spans="1:5" ht="12.75">
      <c r="A40" s="27"/>
      <c r="B40" s="6" t="s">
        <v>77</v>
      </c>
      <c r="C40" s="3"/>
      <c r="D40" s="3" t="s">
        <v>78</v>
      </c>
      <c r="E40" s="3">
        <f>2300+1500</f>
        <v>3800</v>
      </c>
    </row>
    <row r="41" spans="1:5" ht="12.75">
      <c r="A41" s="27"/>
      <c r="B41" s="6" t="s">
        <v>79</v>
      </c>
      <c r="C41" s="3"/>
      <c r="D41" s="3" t="s">
        <v>80</v>
      </c>
      <c r="E41" s="3">
        <v>2000</v>
      </c>
    </row>
    <row r="42" spans="1:5" ht="12.75">
      <c r="A42" s="27"/>
      <c r="B42" s="6"/>
      <c r="C42" s="3"/>
      <c r="D42" s="3"/>
      <c r="E42" s="3"/>
    </row>
    <row r="43" spans="1:5" ht="12.75">
      <c r="A43" s="28"/>
      <c r="B43" s="6"/>
      <c r="C43" s="3"/>
      <c r="D43" s="3"/>
      <c r="E43" s="3"/>
    </row>
    <row r="44" spans="1:5" ht="12.75">
      <c r="A44" s="13" t="s">
        <v>32</v>
      </c>
      <c r="B44" s="14"/>
      <c r="C44" s="7" t="s">
        <v>24</v>
      </c>
      <c r="D44" s="7"/>
      <c r="E44" s="20">
        <f>C45*26.5*13.5/100</f>
        <v>109113.75</v>
      </c>
    </row>
    <row r="45" spans="1:5" ht="12.75">
      <c r="A45" s="15"/>
      <c r="B45" s="16"/>
      <c r="C45" s="7">
        <v>30500</v>
      </c>
      <c r="D45" s="7"/>
      <c r="E45" s="20"/>
    </row>
    <row r="46" spans="1:5" ht="12.75">
      <c r="A46" s="17" t="s">
        <v>25</v>
      </c>
      <c r="B46" s="18"/>
      <c r="C46" s="18"/>
      <c r="D46" s="19"/>
      <c r="E46" s="8">
        <f>SUM(E3:E45)</f>
        <v>274888.35</v>
      </c>
    </row>
    <row r="47" spans="1:5" ht="12.75">
      <c r="A47" s="17" t="s">
        <v>26</v>
      </c>
      <c r="B47" s="18"/>
      <c r="C47" s="18"/>
      <c r="D47" s="19"/>
      <c r="E47" s="9">
        <f>(E46+E2)/C45</f>
        <v>36.88158524590164</v>
      </c>
    </row>
  </sheetData>
  <sheetProtection/>
  <mergeCells count="12">
    <mergeCell ref="B7:B8"/>
    <mergeCell ref="A2:B2"/>
    <mergeCell ref="A44:B45"/>
    <mergeCell ref="A46:D46"/>
    <mergeCell ref="A47:D47"/>
    <mergeCell ref="E44:E45"/>
    <mergeCell ref="A9:A25"/>
    <mergeCell ref="A1:B1"/>
    <mergeCell ref="A27:A32"/>
    <mergeCell ref="A33:A43"/>
    <mergeCell ref="A26:B26"/>
    <mergeCell ref="A3:A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dcterms:created xsi:type="dcterms:W3CDTF">1996-10-08T23:32:33Z</dcterms:created>
  <dcterms:modified xsi:type="dcterms:W3CDTF">2011-10-15T11:28:22Z</dcterms:modified>
  <cp:category/>
  <cp:version/>
  <cp:contentType/>
  <cp:contentStatus/>
</cp:coreProperties>
</file>